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0" lockStructure="1"/>
  <bookViews>
    <workbookView xWindow="480" yWindow="120" windowWidth="23256" windowHeight="13176" firstSheet="1" activeTab="1"/>
  </bookViews>
  <sheets>
    <sheet name="Hárok1" sheetId="1" state="hidden" r:id="rId1"/>
    <sheet name="Hárok2" sheetId="2" r:id="rId2"/>
    <sheet name="Hárok3" sheetId="3" state="hidden" r:id="rId3"/>
  </sheets>
  <calcPr calcId="145621"/>
</workbook>
</file>

<file path=xl/calcChain.xml><?xml version="1.0" encoding="utf-8"?>
<calcChain xmlns="http://schemas.openxmlformats.org/spreadsheetml/2006/main">
  <c r="E10" i="1" l="1"/>
  <c r="C8" i="1"/>
  <c r="L9" i="1" s="1"/>
  <c r="C9" i="1"/>
  <c r="N10" i="1" s="1"/>
  <c r="B8" i="1"/>
  <c r="B9" i="1"/>
  <c r="C7" i="1"/>
  <c r="B7" i="1"/>
  <c r="M10" i="1"/>
  <c r="K10" i="1"/>
  <c r="I10" i="1"/>
  <c r="M9" i="1"/>
  <c r="K9" i="1"/>
  <c r="I9" i="1"/>
  <c r="M8" i="1"/>
  <c r="K8" i="1"/>
  <c r="I8" i="1"/>
  <c r="M7" i="1"/>
  <c r="K7" i="1"/>
  <c r="I7" i="1"/>
  <c r="J10" i="1"/>
  <c r="N7" i="1" l="1"/>
  <c r="L8" i="1"/>
  <c r="J9" i="1"/>
  <c r="N9" i="1"/>
  <c r="L7" i="1"/>
  <c r="J7" i="1"/>
  <c r="L10" i="1"/>
  <c r="J8" i="1"/>
  <c r="N8" i="1"/>
  <c r="N11" i="1" s="1"/>
  <c r="D9" i="1" s="1"/>
  <c r="E9" i="1" s="1"/>
  <c r="L11" i="1" l="1"/>
  <c r="D8" i="1" s="1"/>
  <c r="E8" i="1" s="1"/>
  <c r="J11" i="1"/>
  <c r="D7" i="1" s="1"/>
  <c r="E7" i="1" s="1"/>
  <c r="E12" i="1" l="1"/>
  <c r="C12" i="2" s="1"/>
</calcChain>
</file>

<file path=xl/sharedStrings.xml><?xml version="1.0" encoding="utf-8"?>
<sst xmlns="http://schemas.openxmlformats.org/spreadsheetml/2006/main" count="54" uniqueCount="51">
  <si>
    <t xml:space="preserve">KRITÉRIÁ NA VYHLÁSENIE LUKOSTRELEC ROKA: </t>
  </si>
  <si>
    <t xml:space="preserve">Vypíšu sa kategórie: </t>
  </si>
  <si>
    <t>deti, kadeti, dospelí, veteráni</t>
  </si>
  <si>
    <t>pre ženy aj mužov, celkovo 8 vyhodnotení</t>
  </si>
  <si>
    <t>SLOVEN.POH.</t>
  </si>
  <si>
    <t>MSR:</t>
  </si>
  <si>
    <t>MS/ME HDH:</t>
  </si>
  <si>
    <t>celkové umiestnenie (ak sa nezúčastnil, napíš nulu):</t>
  </si>
  <si>
    <t>počet účastníkov (zapíš minumálne číslo 1):</t>
  </si>
  <si>
    <t xml:space="preserve">max. bodov dľa skutočného počtu účastníkov: </t>
  </si>
  <si>
    <t xml:space="preserve">koeficient daného umiestnienia (pri 1.mieste max.): </t>
  </si>
  <si>
    <t>max bodov pre daný typ podujatia</t>
  </si>
  <si>
    <t xml:space="preserve">účastníkov: </t>
  </si>
  <si>
    <t xml:space="preserve">koeficienty počtu osôb: </t>
  </si>
  <si>
    <t xml:space="preserve">pri 500 bodoch získa za SP: </t>
  </si>
  <si>
    <t xml:space="preserve">pri danom počte lukostrelcov: </t>
  </si>
  <si>
    <t xml:space="preserve">pri 200 bodoch získa: </t>
  </si>
  <si>
    <t xml:space="preserve">pri 300 bodoch získa: </t>
  </si>
  <si>
    <t xml:space="preserve">SLOVENSKÝ POHÁR SLA 3D: </t>
  </si>
  <si>
    <t>1-4 osôb</t>
  </si>
  <si>
    <t xml:space="preserve">MSR: </t>
  </si>
  <si>
    <t>5-8 osôb</t>
  </si>
  <si>
    <t xml:space="preserve">MS/ME HDH - IAA: </t>
  </si>
  <si>
    <t>9-12 osôb</t>
  </si>
  <si>
    <r>
      <t xml:space="preserve">Aktuálna výkonnostná trieda </t>
    </r>
    <r>
      <rPr>
        <sz val="11"/>
        <color theme="1"/>
        <rFont val="Calibri"/>
        <family val="2"/>
        <charset val="238"/>
        <scheme val="minor"/>
      </rPr>
      <t>(3. 25 bodov, 2. 50 bodov, 1. 100 bodov)</t>
    </r>
    <r>
      <rPr>
        <b/>
        <sz val="11"/>
        <color theme="1"/>
        <rFont val="Calibri"/>
        <family val="2"/>
        <charset val="238"/>
        <scheme val="minor"/>
      </rPr>
      <t xml:space="preserve">: </t>
    </r>
  </si>
  <si>
    <t>13-16 osôb</t>
  </si>
  <si>
    <t xml:space="preserve">ZÍSKANÉ BODY: </t>
  </si>
  <si>
    <t xml:space="preserve">Vypisujú sa iba zelené políčka, aby to bolo čo najjednoduchšie, celkový počet bodov rozhodne o víťazovi v danej kategórií. </t>
  </si>
  <si>
    <t xml:space="preserve">Veľmi je dôležité, aby sa daný lukostrelec zúčastňoval Slovenského pohára. Ten má aj najvyššie hodnotenie (max. 100 bodov), MSR 40 bodov, MS/ME 60 bodov. </t>
  </si>
  <si>
    <t xml:space="preserve">Pri silných kategóriách (napr. muži dospelí) - tam bude nutné, aby sa zúčastnil lukostrelec na všetkych troch podujatí s dobrým umiestnením. Pri slabších kategóriách sa neúčasť na MS/ME nemusí odraziť. </t>
  </si>
  <si>
    <t xml:space="preserve">Zohľadnená je váha počtu súťažiacich. Prví štyria majú najväčšiu váhu 50%, ďalší 5.-8. 35%, 9.-12. 10%, 13.-16. 5%. </t>
  </si>
  <si>
    <t xml:space="preserve">Otázka je, že či lukostrelcov bude musieť niekto navrhnúť, alebo skúsime my pohľadať medzi najlepšími lukostrelcami, komu to vyjde najlepšie. Skôr asi lepšie, keby sme to my prehľadávali (neviem, aké veľké je riziko omylu pri toľkých ľuďoch).  Prípadne to zdvojiť. </t>
  </si>
  <si>
    <t xml:space="preserve">Podmienka: </t>
  </si>
  <si>
    <t>účasť v celkovom vyhodnotení na SP je podmienkou na zúčastnenie sa tohto vyhodnotenia</t>
  </si>
  <si>
    <t>Nominácia na ocenenie lukostrelec roka SLA 3D 2022:</t>
  </si>
  <si>
    <t xml:space="preserve">Meno a priezvisko nominovaného športovca: </t>
  </si>
  <si>
    <t>JANKO MRKVIČKA</t>
  </si>
  <si>
    <t xml:space="preserve">Veková kategória (deti, kadet, senior, veterán): </t>
  </si>
  <si>
    <t>KADET</t>
  </si>
  <si>
    <t xml:space="preserve">číslo licencie SLA 3D: </t>
  </si>
  <si>
    <t>SVK 1234</t>
  </si>
  <si>
    <t>Martin Mrkvička / LK Tatry, lktatry@gmail.com</t>
  </si>
  <si>
    <t xml:space="preserve">Druh súťaže: </t>
  </si>
  <si>
    <t>počet účastníkov (zapíš minimálne číslo 1):</t>
  </si>
  <si>
    <t xml:space="preserve">SLOVENSKÝ POHÁR SLA 3D 2022 - celkové umiestnenie: </t>
  </si>
  <si>
    <t xml:space="preserve">MSR 2022: </t>
  </si>
  <si>
    <t xml:space="preserve">MS/ME HDH - IAA 2022: </t>
  </si>
  <si>
    <r>
      <t xml:space="preserve">Aktuálna výkonnostná trieda </t>
    </r>
    <r>
      <rPr>
        <sz val="11"/>
        <color theme="1"/>
        <rFont val="Calibri"/>
        <family val="2"/>
        <charset val="238"/>
        <scheme val="minor"/>
      </rPr>
      <t>(3. 25 bodov, 2. 50 bodov, 1./MS  100 bodov)</t>
    </r>
    <r>
      <rPr>
        <b/>
        <sz val="11"/>
        <color theme="1"/>
        <rFont val="Calibri"/>
        <family val="2"/>
        <charset val="238"/>
        <scheme val="minor"/>
      </rPr>
      <t xml:space="preserve">: </t>
    </r>
  </si>
  <si>
    <t xml:space="preserve">CELKOVÝ POČET ZÍSKANÝCH BODOV: </t>
  </si>
  <si>
    <r>
      <t>Meno / klub a email osoby, ktorá zasiela nomináciu</t>
    </r>
    <r>
      <rPr>
        <sz val="9"/>
        <rFont val="Arial Narrow"/>
        <family val="2"/>
        <charset val="238"/>
      </rPr>
      <t xml:space="preserve"> (je možné poslať si nomináciu aj za seba): </t>
    </r>
  </si>
  <si>
    <r>
      <t xml:space="preserve">USMERNENIE: Vypisujú sa iba zelené polia, do iných polí prosím nevpisujte. Výslednú tabuľku odošlite na email: </t>
    </r>
    <r>
      <rPr>
        <b/>
        <sz val="11"/>
        <rFont val="Arial"/>
        <family val="2"/>
        <charset val="238"/>
      </rPr>
      <t>info@archery3d.sk</t>
    </r>
    <r>
      <rPr>
        <sz val="11"/>
        <rFont val="Arial"/>
        <family val="2"/>
        <charset val="238"/>
      </rPr>
      <t>, do predmetu treba uviesť:</t>
    </r>
    <r>
      <rPr>
        <b/>
        <sz val="11"/>
        <rFont val="Arial"/>
        <family val="2"/>
        <charset val="238"/>
      </rPr>
      <t xml:space="preserve"> Nominácia lukostrelec roka: Meno priezvisko nominovaného. </t>
    </r>
    <r>
      <rPr>
        <sz val="11"/>
        <rFont val="Arial"/>
        <family val="2"/>
        <charset val="238"/>
      </rPr>
      <t>Pre každú osobu samostatný email. Tento email je potrebné zaslať najneskôr do 28.2.2023. Namiesto tabuľky je možné zaslať aj vykopírovaný obrázok s celou nomináciou (fotografiu obrazovky apod.).|v1.2.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</si>
</sst>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38"/>
      <scheme val="minor"/>
    </font>
    <font>
      <b/>
      <sz val="11"/>
      <color theme="1"/>
      <name val="Calibri"/>
      <family val="2"/>
      <charset val="238"/>
      <scheme val="minor"/>
    </font>
    <font>
      <b/>
      <u/>
      <sz val="20"/>
      <color theme="1"/>
      <name val="Calibri"/>
      <family val="2"/>
      <charset val="238"/>
      <scheme val="minor"/>
    </font>
    <font>
      <u/>
      <sz val="20"/>
      <color theme="1"/>
      <name val="Calibri"/>
      <family val="2"/>
      <charset val="238"/>
      <scheme val="minor"/>
    </font>
    <font>
      <sz val="20"/>
      <color theme="1"/>
      <name val="Calibri"/>
      <family val="2"/>
      <charset val="238"/>
      <scheme val="minor"/>
    </font>
    <font>
      <u/>
      <sz val="16"/>
      <color theme="1"/>
      <name val="Calibri"/>
      <family val="2"/>
      <charset val="238"/>
      <scheme val="minor"/>
    </font>
    <font>
      <b/>
      <sz val="12"/>
      <color theme="1"/>
      <name val="Calibri"/>
      <family val="2"/>
      <charset val="238"/>
      <scheme val="minor"/>
    </font>
    <font>
      <b/>
      <sz val="18"/>
      <color theme="1"/>
      <name val="Calibri"/>
      <family val="2"/>
      <charset val="238"/>
      <scheme val="minor"/>
    </font>
    <font>
      <sz val="11"/>
      <name val="Arial Narrow"/>
      <family val="2"/>
      <charset val="238"/>
    </font>
    <font>
      <b/>
      <sz val="14"/>
      <name val="Arial"/>
      <family val="2"/>
      <charset val="238"/>
    </font>
    <font>
      <sz val="12"/>
      <name val="Arial"/>
      <family val="2"/>
      <charset val="238"/>
    </font>
    <font>
      <sz val="12"/>
      <color theme="1"/>
      <name val="Arial"/>
      <family val="2"/>
      <charset val="238"/>
    </font>
    <font>
      <b/>
      <sz val="16"/>
      <color theme="1"/>
      <name val="Calibri"/>
      <family val="2"/>
      <charset val="238"/>
      <scheme val="minor"/>
    </font>
    <font>
      <b/>
      <sz val="20"/>
      <name val="Arial Black"/>
      <family val="2"/>
      <charset val="238"/>
    </font>
    <font>
      <sz val="11"/>
      <name val="Arial"/>
      <family val="2"/>
      <charset val="238"/>
    </font>
    <font>
      <b/>
      <sz val="11"/>
      <name val="Arial"/>
      <family val="2"/>
      <charset val="238"/>
    </font>
    <font>
      <sz val="9"/>
      <name val="Arial Narrow"/>
      <family val="2"/>
      <charset val="238"/>
    </font>
    <font>
      <b/>
      <sz val="14"/>
      <name val="Arial Black"/>
      <family val="2"/>
      <charset val="238"/>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applyAlignment="1">
      <alignment horizontal="left"/>
    </xf>
    <xf numFmtId="0" fontId="0" fillId="0" borderId="3" xfId="0" applyBorder="1"/>
    <xf numFmtId="0" fontId="0" fillId="0" borderId="3" xfId="0" applyBorder="1" applyAlignment="1">
      <alignment horizontal="center" wrapText="1"/>
    </xf>
    <xf numFmtId="0" fontId="0" fillId="0" borderId="3" xfId="0" applyFill="1" applyBorder="1" applyAlignment="1">
      <alignment horizontal="center" wrapText="1"/>
    </xf>
    <xf numFmtId="0" fontId="0" fillId="0" borderId="4" xfId="0"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6" fillId="0" borderId="3" xfId="0" applyFont="1" applyBorder="1"/>
    <xf numFmtId="0" fontId="6" fillId="2" borderId="3" xfId="0" applyFont="1" applyFill="1" applyBorder="1" applyAlignment="1">
      <alignment horizontal="center"/>
    </xf>
    <xf numFmtId="0" fontId="0" fillId="0" borderId="3" xfId="0" applyFill="1" applyBorder="1" applyAlignment="1">
      <alignment horizontal="center"/>
    </xf>
    <xf numFmtId="164" fontId="1" fillId="3" borderId="3" xfId="0" applyNumberFormat="1" applyFont="1" applyFill="1" applyBorder="1" applyAlignment="1">
      <alignment horizontal="center"/>
    </xf>
    <xf numFmtId="0" fontId="0" fillId="4" borderId="4" xfId="0" applyFill="1" applyBorder="1" applyAlignment="1">
      <alignment horizontal="center"/>
    </xf>
    <xf numFmtId="0" fontId="0" fillId="0" borderId="3" xfId="0" applyBorder="1" applyAlignment="1">
      <alignment horizontal="right"/>
    </xf>
    <xf numFmtId="9" fontId="0" fillId="4" borderId="3" xfId="0" applyNumberFormat="1" applyFill="1" applyBorder="1"/>
    <xf numFmtId="0" fontId="0" fillId="0" borderId="0" xfId="0" applyBorder="1"/>
    <xf numFmtId="0" fontId="0" fillId="0" borderId="8" xfId="0" applyBorder="1"/>
    <xf numFmtId="0" fontId="0" fillId="0" borderId="9" xfId="0" applyBorder="1"/>
    <xf numFmtId="0" fontId="6" fillId="0" borderId="3" xfId="0" applyFont="1" applyFill="1" applyBorder="1"/>
    <xf numFmtId="0" fontId="0" fillId="0" borderId="3" xfId="0" applyBorder="1" applyAlignment="1">
      <alignment horizontal="center"/>
    </xf>
    <xf numFmtId="0" fontId="0" fillId="0" borderId="0" xfId="0" applyAlignment="1">
      <alignment horizontal="center"/>
    </xf>
    <xf numFmtId="0" fontId="0" fillId="0" borderId="3" xfId="0" applyFill="1" applyBorder="1" applyAlignment="1">
      <alignment horizontal="right"/>
    </xf>
    <xf numFmtId="0" fontId="0" fillId="0" borderId="7" xfId="0" applyBorder="1"/>
    <xf numFmtId="0" fontId="1" fillId="0" borderId="6" xfId="0" applyFont="1" applyBorder="1"/>
    <xf numFmtId="164" fontId="7" fillId="3" borderId="0" xfId="0" applyNumberFormat="1" applyFont="1" applyFill="1" applyAlignment="1">
      <alignment horizontal="center"/>
    </xf>
    <xf numFmtId="0" fontId="0" fillId="0" borderId="0" xfId="0" applyAlignment="1">
      <alignment horizontal="left"/>
    </xf>
    <xf numFmtId="0" fontId="8" fillId="0" borderId="0" xfId="0" applyFont="1" applyFill="1" applyBorder="1" applyAlignment="1" applyProtection="1">
      <alignment vertical="center"/>
      <protection locked="0"/>
    </xf>
    <xf numFmtId="0" fontId="8" fillId="5" borderId="10" xfId="0" applyFont="1" applyFill="1" applyBorder="1" applyAlignment="1" applyProtection="1">
      <alignment horizontal="left" vertical="center"/>
    </xf>
    <xf numFmtId="0" fontId="8" fillId="5" borderId="13" xfId="0" applyFont="1" applyFill="1" applyBorder="1" applyAlignment="1" applyProtection="1">
      <alignment horizontal="left" vertical="center"/>
    </xf>
    <xf numFmtId="0" fontId="8" fillId="5" borderId="15" xfId="0" applyFont="1" applyFill="1" applyBorder="1" applyAlignment="1" applyProtection="1">
      <alignment horizontal="left" vertical="center" wrapText="1"/>
    </xf>
    <xf numFmtId="0" fontId="6" fillId="0" borderId="18" xfId="0" applyFont="1" applyFill="1" applyBorder="1" applyProtection="1"/>
    <xf numFmtId="0" fontId="6" fillId="0" borderId="18" xfId="0" applyFont="1" applyFill="1" applyBorder="1" applyAlignment="1" applyProtection="1">
      <alignment horizontal="center"/>
    </xf>
    <xf numFmtId="0" fontId="0" fillId="0" borderId="10" xfId="0" applyBorder="1" applyProtection="1"/>
    <xf numFmtId="0" fontId="0" fillId="0" borderId="11" xfId="0" applyBorder="1" applyAlignment="1" applyProtection="1">
      <alignment horizontal="center" wrapText="1"/>
    </xf>
    <xf numFmtId="0" fontId="8" fillId="0" borderId="19" xfId="0" applyFont="1" applyFill="1" applyBorder="1" applyAlignment="1" applyProtection="1">
      <alignment vertical="center"/>
      <protection locked="0"/>
    </xf>
    <xf numFmtId="0" fontId="6" fillId="0" borderId="13" xfId="0" applyFont="1" applyBorder="1" applyAlignment="1" applyProtection="1">
      <alignment wrapText="1"/>
    </xf>
    <xf numFmtId="0" fontId="12" fillId="2" borderId="3" xfId="0" applyFont="1" applyFill="1" applyBorder="1" applyAlignment="1" applyProtection="1">
      <alignment horizontal="center"/>
      <protection locked="0"/>
    </xf>
    <xf numFmtId="0" fontId="6" fillId="0" borderId="13" xfId="0" applyFont="1" applyBorder="1" applyProtection="1"/>
    <xf numFmtId="0" fontId="6" fillId="0" borderId="13" xfId="0" applyFont="1" applyFill="1" applyBorder="1" applyAlignment="1" applyProtection="1">
      <alignment wrapText="1"/>
    </xf>
    <xf numFmtId="0" fontId="0" fillId="0" borderId="20" xfId="0" applyBorder="1" applyAlignment="1" applyProtection="1">
      <alignment horizontal="center"/>
    </xf>
    <xf numFmtId="0" fontId="8" fillId="0" borderId="7" xfId="0" applyFont="1" applyFill="1" applyBorder="1" applyAlignment="1" applyProtection="1">
      <alignment vertical="center"/>
    </xf>
    <xf numFmtId="0" fontId="8" fillId="3" borderId="21" xfId="0" applyFont="1" applyFill="1" applyBorder="1" applyAlignment="1" applyProtection="1">
      <alignment horizontal="center" vertical="center"/>
    </xf>
    <xf numFmtId="0" fontId="8" fillId="0" borderId="5" xfId="0" applyFont="1" applyFill="1" applyBorder="1" applyAlignment="1" applyProtection="1">
      <alignment vertical="center"/>
      <protection locked="0"/>
    </xf>
    <xf numFmtId="0" fontId="8" fillId="6" borderId="0" xfId="0" applyFont="1" applyFill="1" applyBorder="1" applyAlignment="1" applyProtection="1">
      <alignment vertical="center"/>
    </xf>
    <xf numFmtId="0" fontId="8" fillId="6" borderId="0" xfId="0" applyFont="1" applyFill="1" applyBorder="1" applyAlignment="1" applyProtection="1">
      <alignment horizontal="center" vertical="center"/>
    </xf>
    <xf numFmtId="164" fontId="13" fillId="6" borderId="0" xfId="0" applyNumberFormat="1" applyFont="1" applyFill="1" applyBorder="1" applyAlignment="1" applyProtection="1">
      <alignment horizontal="center" vertical="center"/>
    </xf>
    <xf numFmtId="164" fontId="17" fillId="3" borderId="22" xfId="0" applyNumberFormat="1" applyFont="1" applyFill="1" applyBorder="1" applyAlignment="1" applyProtection="1">
      <alignment horizontal="center" vertical="center" wrapText="1"/>
    </xf>
    <xf numFmtId="0" fontId="12" fillId="2" borderId="20" xfId="0" applyFont="1" applyFill="1" applyBorder="1" applyAlignment="1" applyProtection="1">
      <alignment horizontal="center"/>
      <protection locked="0"/>
    </xf>
    <xf numFmtId="0" fontId="5" fillId="0" borderId="1" xfId="0" applyFont="1" applyBorder="1" applyAlignment="1">
      <alignment horizontal="center"/>
    </xf>
    <xf numFmtId="0" fontId="5" fillId="0" borderId="2" xfId="0" applyFont="1" applyBorder="1" applyAlignment="1">
      <alignment horizontal="center"/>
    </xf>
    <xf numFmtId="0" fontId="14"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G12" sqref="G12"/>
    </sheetView>
  </sheetViews>
  <sheetFormatPr defaultRowHeight="14.4" x14ac:dyDescent="0.3"/>
  <cols>
    <col min="1" max="1" width="37.5546875" customWidth="1"/>
    <col min="5" max="5" width="19.6640625" customWidth="1"/>
    <col min="7" max="7" width="10.88671875" customWidth="1"/>
  </cols>
  <sheetData>
    <row r="1" spans="1:18" ht="25.8" x14ac:dyDescent="0.5">
      <c r="A1" s="1" t="s">
        <v>0</v>
      </c>
      <c r="B1" s="2"/>
      <c r="C1" s="2"/>
      <c r="D1" s="2"/>
      <c r="E1" s="2"/>
      <c r="F1" s="2"/>
      <c r="G1" s="3"/>
      <c r="H1" s="3"/>
      <c r="I1" s="3"/>
      <c r="J1" s="3"/>
      <c r="K1" s="3"/>
      <c r="L1" s="3"/>
      <c r="M1" s="3"/>
      <c r="N1" s="3"/>
      <c r="O1" s="3"/>
      <c r="P1" s="3"/>
      <c r="Q1" s="3"/>
      <c r="R1" s="3"/>
    </row>
    <row r="2" spans="1:18" ht="26.25" x14ac:dyDescent="0.4">
      <c r="A2" s="1"/>
      <c r="B2" s="2"/>
      <c r="C2" s="2"/>
      <c r="D2" s="2"/>
      <c r="E2" s="2"/>
      <c r="F2" s="2"/>
      <c r="G2" s="3"/>
      <c r="H2" s="3"/>
      <c r="I2" s="3"/>
      <c r="J2" s="3"/>
      <c r="K2" s="3"/>
      <c r="L2" s="3"/>
      <c r="M2" s="3"/>
      <c r="N2" s="3"/>
      <c r="O2" s="3"/>
      <c r="P2" s="3"/>
      <c r="Q2" s="3"/>
      <c r="R2" s="3"/>
    </row>
    <row r="3" spans="1:18" ht="25.8" x14ac:dyDescent="0.5">
      <c r="A3" s="1" t="s">
        <v>1</v>
      </c>
      <c r="B3" s="4"/>
      <c r="C3" s="4" t="s">
        <v>2</v>
      </c>
      <c r="D3" s="2"/>
      <c r="E3" s="2"/>
      <c r="F3" s="2"/>
      <c r="G3" s="3"/>
      <c r="H3" s="3"/>
      <c r="I3" s="3"/>
      <c r="J3" s="3"/>
      <c r="K3" s="3"/>
      <c r="L3" s="3"/>
      <c r="M3" s="3"/>
      <c r="N3" s="3"/>
      <c r="O3" s="3"/>
      <c r="P3" s="3"/>
      <c r="Q3" s="3"/>
      <c r="R3" s="3"/>
    </row>
    <row r="4" spans="1:18" ht="26.4" thickBot="1" x14ac:dyDescent="0.55000000000000004">
      <c r="A4" s="1"/>
      <c r="B4" s="4"/>
      <c r="C4" s="4" t="s">
        <v>3</v>
      </c>
      <c r="D4" s="2"/>
      <c r="E4" s="2"/>
      <c r="F4" s="2"/>
      <c r="G4" s="3"/>
      <c r="H4" s="3"/>
      <c r="I4" s="3"/>
      <c r="J4" s="3"/>
      <c r="K4" s="3"/>
      <c r="L4" s="3"/>
      <c r="M4" s="3"/>
      <c r="N4" s="3"/>
      <c r="O4" s="3"/>
      <c r="P4" s="3"/>
      <c r="Q4" s="3"/>
      <c r="R4" s="3"/>
    </row>
    <row r="5" spans="1:18" ht="26.25" x14ac:dyDescent="0.4">
      <c r="A5" s="1"/>
      <c r="B5" s="2"/>
      <c r="C5" s="2"/>
      <c r="D5" s="2"/>
      <c r="E5" s="2"/>
      <c r="F5" s="2"/>
      <c r="G5" s="3"/>
      <c r="H5" s="3"/>
      <c r="I5" s="52" t="s">
        <v>4</v>
      </c>
      <c r="J5" s="53"/>
      <c r="K5" s="52" t="s">
        <v>5</v>
      </c>
      <c r="L5" s="53"/>
      <c r="M5" s="52" t="s">
        <v>6</v>
      </c>
      <c r="N5" s="53"/>
      <c r="O5" s="3"/>
      <c r="P5" s="3"/>
      <c r="Q5" s="3"/>
      <c r="R5" s="3"/>
    </row>
    <row r="6" spans="1:18" ht="101.4" thickBot="1" x14ac:dyDescent="0.35">
      <c r="A6" s="5"/>
      <c r="B6" s="6" t="s">
        <v>7</v>
      </c>
      <c r="C6" s="6" t="s">
        <v>8</v>
      </c>
      <c r="D6" s="7" t="s">
        <v>9</v>
      </c>
      <c r="E6" s="6" t="s">
        <v>10</v>
      </c>
      <c r="F6" s="8" t="s">
        <v>11</v>
      </c>
      <c r="G6" s="7" t="s">
        <v>12</v>
      </c>
      <c r="H6" s="6" t="s">
        <v>13</v>
      </c>
      <c r="I6" s="9" t="s">
        <v>14</v>
      </c>
      <c r="J6" s="10" t="s">
        <v>15</v>
      </c>
      <c r="K6" s="11" t="s">
        <v>16</v>
      </c>
      <c r="L6" s="10" t="s">
        <v>15</v>
      </c>
      <c r="M6" s="11" t="s">
        <v>17</v>
      </c>
      <c r="N6" s="10" t="s">
        <v>15</v>
      </c>
    </row>
    <row r="7" spans="1:18" ht="15.6" x14ac:dyDescent="0.3">
      <c r="A7" s="12" t="s">
        <v>18</v>
      </c>
      <c r="B7" s="13">
        <f>Hárok2!B8</f>
        <v>1</v>
      </c>
      <c r="C7" s="13">
        <f>Hárok2!C8</f>
        <v>16</v>
      </c>
      <c r="D7" s="14">
        <f>J11</f>
        <v>500</v>
      </c>
      <c r="E7" s="15">
        <f>IF(B7=0,0,(D7/C7*(C7+1-B7))*(1-((B7-1)/C7)))</f>
        <v>500</v>
      </c>
      <c r="F7" s="16">
        <v>500</v>
      </c>
      <c r="G7" s="17" t="s">
        <v>19</v>
      </c>
      <c r="H7" s="18">
        <v>0.5</v>
      </c>
      <c r="I7" s="19">
        <f>H7*$F$7</f>
        <v>250</v>
      </c>
      <c r="J7" s="20">
        <f>IF(C7&lt;5,I7/4*C7,I7)</f>
        <v>250</v>
      </c>
      <c r="K7" s="21">
        <f>$F$8*H7</f>
        <v>100</v>
      </c>
      <c r="L7" s="20">
        <f>IF(C8&lt;5,K7/4*C8,K7)</f>
        <v>100</v>
      </c>
      <c r="M7" s="21">
        <f>$F$9*H7</f>
        <v>150</v>
      </c>
      <c r="N7" s="20">
        <f>IF(C9&lt;5,M7/4*C9,M7)</f>
        <v>150</v>
      </c>
    </row>
    <row r="8" spans="1:18" ht="15.6" x14ac:dyDescent="0.3">
      <c r="A8" s="12" t="s">
        <v>20</v>
      </c>
      <c r="B8" s="13">
        <f>Hárok2!B9</f>
        <v>1</v>
      </c>
      <c r="C8" s="13">
        <f>Hárok2!C9</f>
        <v>16</v>
      </c>
      <c r="D8" s="14">
        <f>L11</f>
        <v>200</v>
      </c>
      <c r="E8" s="15">
        <f>IF(B8=0,0,(D8/C8*(C8+1-B8))*(1-((B8-1)/C8)))</f>
        <v>200</v>
      </c>
      <c r="F8" s="16">
        <v>200</v>
      </c>
      <c r="G8" s="17" t="s">
        <v>21</v>
      </c>
      <c r="H8" s="18">
        <v>0.35</v>
      </c>
      <c r="I8" s="19">
        <f>H8*$F$7</f>
        <v>175</v>
      </c>
      <c r="J8" s="20">
        <f>IF(C$7&gt;4,IF(C$7&lt;9,I8/4*(C$7-4),I8))</f>
        <v>175</v>
      </c>
      <c r="K8" s="21">
        <f>$F$8*H8</f>
        <v>70</v>
      </c>
      <c r="L8" s="20">
        <f>IF(C$8&gt;4,IF(C$8&lt;9,K8/4*(C$8-4),K8))</f>
        <v>70</v>
      </c>
      <c r="M8" s="21">
        <f>$F$9*H8</f>
        <v>105</v>
      </c>
      <c r="N8" s="20">
        <f>IF(C$9&gt;4,IF(C$9&lt;9,M8/4*(C$9-4),M8))</f>
        <v>105</v>
      </c>
    </row>
    <row r="9" spans="1:18" ht="15.6" x14ac:dyDescent="0.3">
      <c r="A9" s="12" t="s">
        <v>22</v>
      </c>
      <c r="B9" s="13">
        <f>Hárok2!B10</f>
        <v>1</v>
      </c>
      <c r="C9" s="13">
        <f>Hárok2!C10</f>
        <v>16</v>
      </c>
      <c r="D9" s="14">
        <f>N11</f>
        <v>300</v>
      </c>
      <c r="E9" s="15">
        <f>IF(B9=0,0,(D9/C9*(C9+1-B9))*(1-((B9-1)/C9)))</f>
        <v>300</v>
      </c>
      <c r="F9" s="16">
        <v>300</v>
      </c>
      <c r="G9" s="17" t="s">
        <v>23</v>
      </c>
      <c r="H9" s="18">
        <v>0.1</v>
      </c>
      <c r="I9" s="19">
        <f>H9*$F$7</f>
        <v>50</v>
      </c>
      <c r="J9" s="20">
        <f>IF(C$7&gt;8,IF(C$7&lt;13,I9/4*(C$7-8),I9))</f>
        <v>50</v>
      </c>
      <c r="K9" s="21">
        <f>$F$8*H9</f>
        <v>20</v>
      </c>
      <c r="L9" s="20">
        <f>IF(C$8&gt;8,IF(C$8&lt;13,K9/4*(C$8-8),K9))</f>
        <v>20</v>
      </c>
      <c r="M9" s="21">
        <f>$F$9*H9</f>
        <v>30</v>
      </c>
      <c r="N9" s="20">
        <f>IF(C$9&gt;8,IF(C$9&lt;13,M9/4*(C$9-8),M9))</f>
        <v>30</v>
      </c>
    </row>
    <row r="10" spans="1:18" ht="15.6" x14ac:dyDescent="0.3">
      <c r="A10" s="22" t="s">
        <v>24</v>
      </c>
      <c r="B10" s="23"/>
      <c r="C10" s="23"/>
      <c r="D10" s="23"/>
      <c r="E10" s="13">
        <f>Hárok2!C11</f>
        <v>100</v>
      </c>
      <c r="F10" s="24"/>
      <c r="G10" s="25" t="s">
        <v>25</v>
      </c>
      <c r="H10" s="18">
        <v>0.05</v>
      </c>
      <c r="I10" s="19">
        <f>H10*$F$7</f>
        <v>25</v>
      </c>
      <c r="J10" s="20">
        <f>IF(C$7&gt;12,IF(C$7&lt;17,I10/4*(C$7-12),I10))</f>
        <v>25</v>
      </c>
      <c r="K10" s="21">
        <f>$F$8*H10</f>
        <v>10</v>
      </c>
      <c r="L10" s="20">
        <f>IF(C$8&gt;12,IF(C$8&lt;17,K10/4*(C$8-12),K10))</f>
        <v>10</v>
      </c>
      <c r="M10" s="21">
        <f>$F$9*H10</f>
        <v>15</v>
      </c>
      <c r="N10" s="20">
        <f>IF(C$9&gt;12,IF(C$9&lt;17,M10/4*(C$9-12),M10))</f>
        <v>15</v>
      </c>
    </row>
    <row r="11" spans="1:18" ht="15.75" thickBot="1" x14ac:dyDescent="0.3">
      <c r="B11" s="24"/>
      <c r="C11" s="24"/>
      <c r="D11" s="24"/>
      <c r="E11" s="24"/>
      <c r="F11" s="24"/>
      <c r="I11" s="26"/>
      <c r="J11" s="27">
        <f>SUM(J7:J10)</f>
        <v>500</v>
      </c>
      <c r="K11" s="26"/>
      <c r="L11" s="27">
        <f>SUM(L7:L10)</f>
        <v>200</v>
      </c>
      <c r="M11" s="26"/>
      <c r="N11" s="27">
        <f>SUM(N7:N10)</f>
        <v>300</v>
      </c>
    </row>
    <row r="12" spans="1:18" ht="23.4" x14ac:dyDescent="0.45">
      <c r="B12" s="24"/>
      <c r="C12" s="24"/>
      <c r="D12" s="24" t="s">
        <v>26</v>
      </c>
      <c r="E12" s="28">
        <f>SUM(E7:E11)</f>
        <v>1100</v>
      </c>
      <c r="F12" s="24"/>
    </row>
    <row r="13" spans="1:18" ht="15" x14ac:dyDescent="0.25">
      <c r="B13" s="24"/>
      <c r="C13" s="24"/>
      <c r="D13" s="24"/>
      <c r="E13" s="24"/>
      <c r="F13" s="24"/>
    </row>
    <row r="14" spans="1:18" ht="15" x14ac:dyDescent="0.25">
      <c r="B14" s="24"/>
      <c r="C14" s="24"/>
      <c r="D14" s="24"/>
      <c r="E14" s="24"/>
      <c r="F14" s="24"/>
    </row>
    <row r="15" spans="1:18" x14ac:dyDescent="0.3">
      <c r="A15" t="s">
        <v>27</v>
      </c>
      <c r="B15" s="24"/>
      <c r="C15" s="24"/>
      <c r="D15" s="24"/>
      <c r="E15" s="24"/>
      <c r="F15" s="24"/>
    </row>
    <row r="16" spans="1:18" x14ac:dyDescent="0.3">
      <c r="A16" t="s">
        <v>28</v>
      </c>
      <c r="B16" s="24"/>
      <c r="C16" s="24"/>
      <c r="D16" s="24"/>
      <c r="E16" s="24"/>
      <c r="F16" s="24"/>
    </row>
    <row r="17" spans="1:6" x14ac:dyDescent="0.3">
      <c r="A17" t="s">
        <v>29</v>
      </c>
      <c r="B17" s="24"/>
      <c r="C17" s="24"/>
      <c r="D17" s="24"/>
      <c r="E17" s="24"/>
      <c r="F17" s="24"/>
    </row>
    <row r="18" spans="1:6" x14ac:dyDescent="0.3">
      <c r="A18" t="s">
        <v>30</v>
      </c>
      <c r="B18" s="24"/>
      <c r="C18" s="24"/>
      <c r="D18" s="24"/>
      <c r="E18" s="24"/>
      <c r="F18" s="24"/>
    </row>
    <row r="19" spans="1:6" ht="15" x14ac:dyDescent="0.25">
      <c r="B19" s="24"/>
      <c r="C19" s="24"/>
      <c r="D19" s="24"/>
      <c r="E19" s="24"/>
      <c r="F19" s="24"/>
    </row>
    <row r="20" spans="1:6" x14ac:dyDescent="0.3">
      <c r="A20" t="s">
        <v>31</v>
      </c>
      <c r="B20" s="24"/>
      <c r="C20" s="24"/>
      <c r="D20" s="24"/>
      <c r="E20" s="24"/>
      <c r="F20" s="24"/>
    </row>
    <row r="21" spans="1:6" x14ac:dyDescent="0.3">
      <c r="B21" s="24"/>
      <c r="C21" s="24"/>
      <c r="D21" s="24"/>
      <c r="E21" s="24"/>
      <c r="F21" s="24"/>
    </row>
    <row r="22" spans="1:6" x14ac:dyDescent="0.3">
      <c r="A22" t="s">
        <v>32</v>
      </c>
      <c r="B22" s="29" t="s">
        <v>33</v>
      </c>
      <c r="C22" s="24"/>
      <c r="D22" s="24"/>
      <c r="E22" s="24"/>
      <c r="F22" s="24"/>
    </row>
    <row r="23" spans="1:6" x14ac:dyDescent="0.3">
      <c r="B23" s="24"/>
      <c r="C23" s="24"/>
      <c r="D23" s="24"/>
      <c r="E23" s="24"/>
      <c r="F23" s="24"/>
    </row>
  </sheetData>
  <mergeCells count="3">
    <mergeCell ref="I5:J5"/>
    <mergeCell ref="K5:L5"/>
    <mergeCell ref="M5: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3"/>
  <sheetViews>
    <sheetView tabSelected="1" workbookViewId="0">
      <selection activeCell="A14" sqref="A14:XFD14"/>
    </sheetView>
  </sheetViews>
  <sheetFormatPr defaultColWidth="0" defaultRowHeight="16.5" customHeight="1" zeroHeight="1" x14ac:dyDescent="0.3"/>
  <cols>
    <col min="1" max="1" width="37.33203125" style="30" customWidth="1"/>
    <col min="2" max="2" width="38.6640625" style="30" customWidth="1"/>
    <col min="3" max="3" width="34.77734375" style="30" customWidth="1"/>
    <col min="4" max="58" width="0" style="30" hidden="1" customWidth="1"/>
    <col min="59" max="16384" width="9.109375" style="30" hidden="1"/>
  </cols>
  <sheetData>
    <row r="1" spans="1:3" ht="47.4" customHeight="1" thickBot="1" x14ac:dyDescent="0.35">
      <c r="A1" s="55" t="s">
        <v>34</v>
      </c>
      <c r="B1" s="55"/>
      <c r="C1" s="55"/>
    </row>
    <row r="2" spans="1:3" ht="33" customHeight="1" x14ac:dyDescent="0.3">
      <c r="A2" s="31" t="s">
        <v>35</v>
      </c>
      <c r="B2" s="56" t="s">
        <v>36</v>
      </c>
      <c r="C2" s="57"/>
    </row>
    <row r="3" spans="1:3" ht="33" customHeight="1" x14ac:dyDescent="0.3">
      <c r="A3" s="32" t="s">
        <v>37</v>
      </c>
      <c r="B3" s="58" t="s">
        <v>38</v>
      </c>
      <c r="C3" s="59"/>
    </row>
    <row r="4" spans="1:3" ht="33" customHeight="1" x14ac:dyDescent="0.3">
      <c r="A4" s="32" t="s">
        <v>39</v>
      </c>
      <c r="B4" s="60" t="s">
        <v>40</v>
      </c>
      <c r="C4" s="61"/>
    </row>
    <row r="5" spans="1:3" ht="33" customHeight="1" thickBot="1" x14ac:dyDescent="0.35">
      <c r="A5" s="33" t="s">
        <v>49</v>
      </c>
      <c r="B5" s="62" t="s">
        <v>41</v>
      </c>
      <c r="C5" s="63"/>
    </row>
    <row r="6" spans="1:3" ht="16.5" customHeight="1" thickBot="1" x14ac:dyDescent="0.3">
      <c r="A6" s="34"/>
      <c r="B6" s="35"/>
      <c r="C6" s="35"/>
    </row>
    <row r="7" spans="1:3" s="38" customFormat="1" ht="43.95" customHeight="1" x14ac:dyDescent="0.3">
      <c r="A7" s="36" t="s">
        <v>42</v>
      </c>
      <c r="B7" s="37" t="s">
        <v>7</v>
      </c>
      <c r="C7" s="37" t="s">
        <v>43</v>
      </c>
    </row>
    <row r="8" spans="1:3" ht="31.5" customHeight="1" x14ac:dyDescent="0.4">
      <c r="A8" s="39" t="s">
        <v>44</v>
      </c>
      <c r="B8" s="40">
        <v>1</v>
      </c>
      <c r="C8" s="40">
        <v>16</v>
      </c>
    </row>
    <row r="9" spans="1:3" ht="31.5" customHeight="1" x14ac:dyDescent="0.35">
      <c r="A9" s="41" t="s">
        <v>45</v>
      </c>
      <c r="B9" s="40">
        <v>1</v>
      </c>
      <c r="C9" s="40">
        <v>16</v>
      </c>
    </row>
    <row r="10" spans="1:3" ht="31.5" customHeight="1" x14ac:dyDescent="0.35">
      <c r="A10" s="41" t="s">
        <v>46</v>
      </c>
      <c r="B10" s="40">
        <v>1</v>
      </c>
      <c r="C10" s="40">
        <v>16</v>
      </c>
    </row>
    <row r="11" spans="1:3" ht="31.5" customHeight="1" thickBot="1" x14ac:dyDescent="0.45">
      <c r="A11" s="42" t="s">
        <v>47</v>
      </c>
      <c r="B11" s="43"/>
      <c r="C11" s="51">
        <v>100</v>
      </c>
    </row>
    <row r="12" spans="1:3" s="46" customFormat="1" ht="53.25" customHeight="1" thickBot="1" x14ac:dyDescent="0.35">
      <c r="A12" s="44"/>
      <c r="B12" s="45" t="s">
        <v>48</v>
      </c>
      <c r="C12" s="50">
        <f>IF(Hárok1!E12&lt;450,"Nesplnené minimálne požiadavky",Hárok1!E12)</f>
        <v>1100</v>
      </c>
    </row>
    <row r="13" spans="1:3" ht="17.399999999999999" customHeight="1" x14ac:dyDescent="0.25">
      <c r="A13" s="47"/>
      <c r="B13" s="48"/>
      <c r="C13" s="49"/>
    </row>
    <row r="14" spans="1:3" s="54" customFormat="1" ht="59.4" customHeight="1" x14ac:dyDescent="0.3">
      <c r="A14" s="54" t="s">
        <v>50</v>
      </c>
    </row>
    <row r="15" spans="1:3" ht="13.95" hidden="1" customHeight="1" x14ac:dyDescent="0.25"/>
    <row r="16" spans="1:3" ht="13.95" hidden="1" customHeight="1" x14ac:dyDescent="0.25"/>
    <row r="17" ht="13.95" hidden="1" customHeight="1" x14ac:dyDescent="0.25"/>
    <row r="18" ht="13.95" hidden="1" customHeight="1" x14ac:dyDescent="0.25"/>
    <row r="19" ht="13.95" hidden="1" customHeight="1" x14ac:dyDescent="0.25"/>
    <row r="20" ht="13.95" hidden="1" customHeight="1" x14ac:dyDescent="0.25"/>
    <row r="21" ht="13.95" hidden="1" customHeight="1" x14ac:dyDescent="0.25"/>
    <row r="22" ht="13.95" hidden="1" customHeight="1" x14ac:dyDescent="0.25"/>
    <row r="23" ht="13.95" hidden="1" customHeight="1" x14ac:dyDescent="0.25"/>
    <row r="24" ht="13.95" hidden="1" customHeight="1" x14ac:dyDescent="0.25"/>
    <row r="25" ht="13.95" hidden="1" customHeight="1" x14ac:dyDescent="0.25"/>
    <row r="26" ht="13.95" hidden="1" customHeight="1" x14ac:dyDescent="0.25"/>
    <row r="27" ht="13.95" hidden="1" customHeight="1" x14ac:dyDescent="0.25"/>
    <row r="28" ht="13.95" hidden="1" customHeight="1" x14ac:dyDescent="0.25"/>
    <row r="29" ht="13.95" hidden="1" customHeight="1" x14ac:dyDescent="0.25"/>
    <row r="30" ht="13.95" hidden="1" customHeight="1" x14ac:dyDescent="0.25"/>
    <row r="31" ht="13.95" hidden="1" customHeight="1" x14ac:dyDescent="0.25"/>
    <row r="32" ht="13.95" hidden="1" customHeight="1" x14ac:dyDescent="0.25"/>
    <row r="33" ht="13.95" hidden="1" customHeight="1" x14ac:dyDescent="0.25"/>
    <row r="34" ht="13.95" hidden="1" customHeight="1" x14ac:dyDescent="0.25"/>
    <row r="35" ht="13.95" hidden="1" customHeight="1" x14ac:dyDescent="0.25"/>
    <row r="36" ht="13.95" hidden="1" customHeight="1" x14ac:dyDescent="0.25"/>
    <row r="37" ht="13.95" hidden="1" customHeight="1" x14ac:dyDescent="0.25"/>
    <row r="38" ht="13.95" hidden="1" customHeight="1" x14ac:dyDescent="0.25"/>
    <row r="39" ht="13.95" hidden="1" customHeight="1" x14ac:dyDescent="0.25"/>
    <row r="40" ht="13.95" hidden="1" customHeight="1" x14ac:dyDescent="0.25"/>
    <row r="41" ht="13.95" hidden="1" customHeight="1" x14ac:dyDescent="0.25"/>
    <row r="42" ht="13.95" hidden="1" customHeight="1" x14ac:dyDescent="0.25"/>
    <row r="43" ht="13.95" hidden="1" customHeight="1" x14ac:dyDescent="0.25"/>
    <row r="44" ht="13.95" hidden="1" customHeight="1" x14ac:dyDescent="0.25"/>
    <row r="45" ht="13.95" hidden="1" customHeight="1" x14ac:dyDescent="0.25"/>
    <row r="46" ht="13.95" hidden="1" customHeight="1" x14ac:dyDescent="0.25"/>
    <row r="47" ht="13.95" hidden="1" customHeight="1" x14ac:dyDescent="0.25"/>
    <row r="48" ht="13.95" hidden="1" customHeight="1" x14ac:dyDescent="0.25"/>
    <row r="49" ht="13.95" hidden="1" customHeight="1" x14ac:dyDescent="0.25"/>
    <row r="50" ht="13.95" hidden="1" customHeight="1" x14ac:dyDescent="0.25"/>
    <row r="51" ht="13.95" hidden="1" customHeight="1" x14ac:dyDescent="0.25"/>
    <row r="52" ht="13.95" hidden="1" customHeight="1" x14ac:dyDescent="0.25"/>
    <row r="53" ht="13.95" hidden="1" customHeight="1" x14ac:dyDescent="0.25"/>
    <row r="54" ht="13.95" hidden="1" customHeight="1" x14ac:dyDescent="0.25"/>
    <row r="55" ht="13.95" hidden="1" customHeight="1" x14ac:dyDescent="0.25"/>
    <row r="56" ht="13.95" hidden="1" customHeight="1" x14ac:dyDescent="0.25"/>
    <row r="57" ht="13.95" hidden="1" customHeight="1" x14ac:dyDescent="0.25"/>
    <row r="58" ht="13.95" hidden="1" customHeight="1" x14ac:dyDescent="0.25"/>
    <row r="59" ht="13.95" hidden="1" customHeight="1" x14ac:dyDescent="0.25"/>
    <row r="60" ht="13.95" hidden="1" customHeight="1" x14ac:dyDescent="0.25"/>
    <row r="61" ht="13.95" hidden="1" customHeight="1" x14ac:dyDescent="0.25"/>
    <row r="62" ht="13.95" hidden="1" customHeight="1" x14ac:dyDescent="0.25"/>
    <row r="63" ht="13.95" hidden="1" customHeight="1" x14ac:dyDescent="0.25"/>
    <row r="64" ht="13.95" hidden="1" customHeight="1" x14ac:dyDescent="0.25"/>
    <row r="65" ht="13.95" hidden="1" customHeight="1" x14ac:dyDescent="0.25"/>
    <row r="66" ht="13.95" hidden="1"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sheetData>
  <sheetProtection password="C660" sheet="1" objects="1" scenarios="1" selectLockedCells="1"/>
  <mergeCells count="6">
    <mergeCell ref="A14:XFD14"/>
    <mergeCell ref="A1:C1"/>
    <mergeCell ref="B2:C2"/>
    <mergeCell ref="B3:C3"/>
    <mergeCell ref="B4:C4"/>
    <mergeCell ref="B5:C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Málek</dc:creator>
  <cp:lastModifiedBy>Peter Málek</cp:lastModifiedBy>
  <dcterms:created xsi:type="dcterms:W3CDTF">2023-02-10T12:08:15Z</dcterms:created>
  <dcterms:modified xsi:type="dcterms:W3CDTF">2023-02-10T17:28:27Z</dcterms:modified>
</cp:coreProperties>
</file>